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6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H20" i="1"/>
  <c r="I20"/>
  <c r="H24"/>
  <c r="I24"/>
  <c r="H25"/>
  <c r="I25"/>
  <c r="H26"/>
  <c r="I26"/>
</calcChain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<sst xmlns="http://schemas.openxmlformats.org/spreadsheetml/2006/main" count="28" uniqueCount="27">
  <si>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</si>
  <si>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</si>
  <si>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</si>
  <si>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</si>
  <si>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</si>
  <si>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</si>
  <si>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</si>
  <si>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</si>
  <si>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</si>
  <si>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</si>
  <si>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</si>
  <si>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</si>
  <si>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</si>
  <si>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</si>
  <si>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</si>
  <si>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</si>
  <si>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</si>
  <si>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</si>
  <si>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</si>
  <si>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</si>
  <si>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</si>
  <si>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</si>
  <si>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</si>
  <si>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</si>
  <si>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</si>
  <si>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Піщанського районного суду Вінницької області</t>
  </si>
  <si>
    <t>2017 рік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</si>
</sst>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2" workbookViewId="0">
      <selection activeCell="M6" sqref="M6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1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132</v>
      </c>
      <c r="I11" s="13">
        <v>132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9</v>
      </c>
      <c r="I12" s="6">
        <v>9</v>
      </c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451</v>
      </c>
      <c r="I13" s="13">
        <v>1124</v>
      </c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344</v>
      </c>
      <c r="I14" s="13">
        <v>1049</v>
      </c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191</v>
      </c>
      <c r="I15" s="13">
        <v>154</v>
      </c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23</v>
      </c>
      <c r="I16" s="13">
        <v>37</v>
      </c>
    </row>
    <row r="17" spans="1:12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50</v>
      </c>
      <c r="I17" s="13">
        <v>70</v>
      </c>
    </row>
    <row r="18" spans="1:12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12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12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f>IF(B1&lt;&gt;0,(H11+H13)/B1)</f>
        <v>291.5</v>
      </c>
      <c r="I20" s="7">
        <f>IF(B1&lt;&gt;0,(I11+I13)/B1)</f>
        <v>628</v>
      </c>
    </row>
    <row r="21" spans="1:12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1933</v>
      </c>
      <c r="I21" s="6">
        <v>4340</v>
      </c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10</v>
      </c>
      <c r="I22" s="6">
        <v>10</v>
      </c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7</v>
      </c>
      <c r="I23" s="6">
        <v>7</v>
      </c>
      <c r="K23" s="11"/>
      <c r="L23" s="1"/>
    </row>
    <row r="24" spans="1:12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f>IF((H11+H13)&lt;&gt;0,H14/(H11+H13)*100)</f>
        <v>59.005145797598622</v>
      </c>
      <c r="I24" s="7">
        <f>IF((I11+I13)&lt;&gt;0,I14/(I11+I13)*100)</f>
        <v>83.51910828025477</v>
      </c>
      <c r="K24" s="11"/>
      <c r="L24" s="11"/>
    </row>
    <row r="25" spans="1:12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f>IF(B1&lt;&gt;0,H14/B1)</f>
        <v>172</v>
      </c>
      <c r="I25" s="7">
        <f>IF(B1&lt;&gt;0,I14/B1)</f>
        <v>524.5</v>
      </c>
    </row>
    <row r="26" spans="1:12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14.534883720930234</v>
      </c>
      <c r="I26" s="7">
        <f>IF(I14&lt;&gt;0,I17/I14*100)</f>
        <v>6.6730219256434697</v>
      </c>
    </row>
    <row r="27" spans="1:12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17</v>
      </c>
      <c r="I27" s="6">
        <v>88</v>
      </c>
      <c r="K27" s="1"/>
    </row>
    <row r="28" spans="1:12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282</v>
      </c>
      <c r="I28" s="6">
        <v>801</v>
      </c>
      <c r="K28" s="1"/>
    </row>
    <row r="29" spans="1:12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/>
      <c r="I29" s="6"/>
      <c r="K29" s="1"/>
    </row>
    <row r="30" spans="1:12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1:12" ht="3.75" customHeight="1">
      <c r="B31" s="5"/>
      <c r="C31" s="5"/>
      <c r="D31" s="5"/>
      <c r="E31" s="5"/>
      <c r="F31" s="5"/>
      <c r="G31" s="5"/>
    </row>
    <row r="32" spans="1:12">
      <c r="B32" s="5"/>
      <c r="C32" s="5"/>
      <c r="D32" s="5"/>
      <c r="E32" s="5"/>
      <c r="F32" s="5"/>
      <c r="G32" s="5"/>
    </row>
    <row r="33" spans="2:7">
      <c r="B33" s="5"/>
      <c r="C33" s="5"/>
      <c r="D33" s="5"/>
      <c r="E33" s="5"/>
      <c r="F33" s="5"/>
      <c r="G33" s="5"/>
    </row>
    <row r="34" spans="2:7">
      <c r="B34" s="5"/>
      <c r="C34" s="5"/>
      <c r="D34" s="5"/>
      <c r="E34" s="5"/>
      <c r="F34" s="5"/>
      <c r="G34" s="5"/>
    </row>
    <row r="35" spans="2:7">
      <c r="B35" s="5"/>
      <c r="C35" s="5"/>
      <c r="D35" s="5"/>
      <c r="E35" s="5"/>
      <c r="F35" s="5"/>
      <c r="G35" s="5"/>
    </row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&amp;C&amp;L0B51B42A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2018-01-25T07:12:57Z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0B51B42A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