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H20" i="1"/>
  <c r="H24"/>
  <c r="H25"/>
  <c r="H26"/>
  <c r="I20"/>
  <c r="I24"/>
  <c r="I25"/>
  <c r="I26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<sst xmlns="http://schemas.openxmlformats.org/spreadsheetml/2006/main" count="45" uniqueCount="44">
  <si>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</si>
  <si>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</si>
  <si>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за дев'ять місяців 2018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</si>
  <si>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</si>
  <si>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</si>
  <si>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</si>
  <si>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</si>
  <si>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</si>
  <si>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</si>
  <si>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</si>
  <si>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</si>
  <si>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</si>
  <si>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</si>
  <si>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</si>
  <si>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</si>
  <si>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</si>
  <si>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</si>
  <si>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</si>
  <si>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</si>
  <si>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</si>
  <si>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</si>
  <si>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</si>
  <si>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</si>
  <si>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</si>
  <si>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</si>
  <si>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</si>
  <si>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</si>
  <si>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</si>
  <si>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</si>
  <si>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</si>
  <si>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</si>
  <si>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</si>
  <si>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</si>
  <si>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</si>
  <si>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</si>
  <si>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</si>
  <si>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</si>
  <si>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</si>
  <si>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</si>
  <si>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</si>
  <si>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Піщанського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</si>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</sst>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/>
  </sheetViews>
  <sheetFormatPr defaultRowHeight="12.7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>
      <c r="A3" s="2"/>
      <c r="B3" s="2"/>
      <c r="C3" s="2"/>
      <c r="D3" s="2"/>
      <c r="E3" s="22"/>
      <c r="F3" s="22"/>
      <c r="G3" s="22"/>
      <c r="H3" s="22"/>
      <c r="I3" s="22"/>
    </row>
    <row r="4" spans="1:10" ht="15">
      <c r="A4" s="2"/>
      <c r="B4" s="2"/>
      <c r="C4" s="2"/>
      <c r="D4" s="2"/>
      <c r="E4" s="22"/>
      <c r="F4" s="22"/>
      <c r="G4" s="22"/>
      <c r="H4" s="22"/>
      <c r="I4" s="22"/>
    </row>
    <row r="5" spans="1:10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>
      <c r="C6" s="17" t="s">
        <v>40</v>
      </c>
      <c r="D6" s="17"/>
      <c r="E6" s="17"/>
      <c r="F6" s="17"/>
      <c r="G6" s="17"/>
      <c r="H6" s="17"/>
      <c r="I6" s="2"/>
    </row>
    <row r="7" spans="1:10" ht="15">
      <c r="A7" s="2"/>
      <c r="B7" s="2"/>
      <c r="C7" s="18"/>
      <c r="D7" s="18"/>
      <c r="E7" s="18"/>
      <c r="F7" s="18"/>
      <c r="G7" s="18"/>
      <c r="H7" s="18"/>
      <c r="I7" s="2"/>
    </row>
    <row r="8" spans="1:10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205</v>
      </c>
      <c r="I11" s="5">
        <v>205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37</v>
      </c>
      <c r="I12" s="5">
        <v>37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602</v>
      </c>
      <c r="I13" s="5">
        <v>1027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526</v>
      </c>
      <c r="I14" s="5">
        <v>837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281</v>
      </c>
      <c r="I15" s="5">
        <v>394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88</v>
      </c>
      <c r="I16" s="5">
        <v>94</v>
      </c>
      <c r="J16" s="27"/>
    </row>
    <row r="17" spans="1:12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3</v>
      </c>
      <c r="I17" s="5">
        <v>3</v>
      </c>
      <c r="J17" s="27"/>
    </row>
    <row r="18" spans="1:12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29">
        <f>IF(B1&lt;&gt;0,(H11+H13)/B1,0)</f>
        <v>403.5</v>
      </c>
      <c r="I20" s="29">
        <f>IF(B1&lt;&gt;0,(I11+I13)/B1,0)</f>
        <v>616</v>
      </c>
      <c r="J20" s="27"/>
      <c r="K20" s="28"/>
    </row>
    <row r="21" spans="1:12" ht="30.9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2519</v>
      </c>
      <c r="I21" s="5">
        <v>4029</v>
      </c>
      <c r="J21" s="27"/>
    </row>
    <row r="22" spans="1:12" ht="61.9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10</v>
      </c>
      <c r="I22" s="5">
        <v>10</v>
      </c>
      <c r="J22" s="27"/>
    </row>
    <row r="23" spans="1:12" ht="17.4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15</v>
      </c>
      <c r="I23" s="5">
        <v>15</v>
      </c>
      <c r="J23" s="27"/>
      <c r="L23" s="28"/>
    </row>
    <row r="24" spans="1:12" ht="15.2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29">
        <f>IF((H13)&lt;&gt;0,H14/H13*100,0)</f>
        <v>87.375415282392026</v>
      </c>
      <c r="I24" s="29">
        <f>IF((I13)&lt;&gt;0,I14/I13*100,0)</f>
        <v>81.499513145082773</v>
      </c>
      <c r="J24" s="27"/>
    </row>
    <row r="25" spans="1:12" ht="15.2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29">
        <f>IF(B1&lt;&gt;0,H14/B1,0)</f>
        <v>263</v>
      </c>
      <c r="I25" s="29">
        <f>IF(B1&lt;&gt;0,I14/B1,0)</f>
        <v>418.5</v>
      </c>
      <c r="J25" s="27"/>
    </row>
    <row r="26" spans="1:12" ht="15.2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29">
        <f>IF(H14&lt;&gt;0,H17/H14*100,0)</f>
        <v>0.57034220532319391</v>
      </c>
      <c r="I26" s="29">
        <f>IF(I14&lt;&gt;0,I17/I14*100,0)</f>
        <v>0.35842293906810035</v>
      </c>
      <c r="J26" s="27"/>
    </row>
    <row r="27" spans="1:12" ht="41.4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3</v>
      </c>
      <c r="I27" s="5">
        <v>3</v>
      </c>
      <c r="J27" s="27"/>
      <c r="K27" s="28"/>
    </row>
    <row r="28" spans="1:12" ht="41.4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556</v>
      </c>
      <c r="I28" s="5">
        <v>868</v>
      </c>
      <c r="J28" s="27"/>
      <c r="K28" s="28"/>
    </row>
    <row r="29" spans="1:12" ht="52.9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/>
    <row r="33" ht="15.2" customHeight="1"/>
    <row r="34" ht="15.2" customHeight="1"/>
    <row r="35" ht="15.2" customHeight="1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>
    <oddFooter>&amp;L119A9B84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2018-10-12T09:44:24Z</dcterms:created>
  <dcterms:modified xsi:type="dcterms:W3CDTF">2018-10-12T09:44:24Z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діяльності_00142_3.2018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119A9B84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