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<sst xmlns="http://schemas.openxmlformats.org/spreadsheetml/2006/main" count="316" uniqueCount="254">
  <si>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</si>
  <si>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</si>
  <si>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</si>
  <si>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</si>
  <si>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</si>
  <si>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</si>
  <si>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</si>
  <si>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</si>
  <si>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</si>
  <si>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</si>
  <si>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</si>
  <si>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</si>
  <si>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</si>
  <si>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</si>
  <si>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</si>
  <si>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</si>
  <si>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</si>
  <si>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</si>
  <si>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</si>
  <si>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</si>
  <si>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</si>
  <si>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</si>
  <si>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</si>
  <si>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</si>
  <si>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</si>
  <si>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</si>
  <si>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</si>
  <si>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</si>
  <si>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</si>
  <si>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</si>
  <si>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</si>
  <si>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</si>
  <si>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</si>
  <si>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</si>
  <si>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</si>
  <si>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</si>
  <si>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</si>
  <si>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</si>
  <si>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</si>
  <si>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</si>
  <si>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</si>
  <si>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</si>
  <si>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</si>
  <si>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</si>
  <si>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</si>
  <si>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</si>
  <si>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</si>
  <si>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</si>
  <si>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</si>
  <si>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</si>
  <si>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</si>
  <si>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</si>
  <si>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</si>
  <si>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</si>
  <si>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</si>
  <si>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</si>
  <si>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</si>
  <si>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</si>
  <si>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</si>
  <si>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</si>
  <si>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</si>
  <si>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</si>
  <si>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</si>
  <si>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</si>
  <si>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</si>
  <si>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</si>
  <si>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</si>
  <si>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</si>
  <si>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</si>
  <si>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</si>
  <si>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</si>
  <si>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</si>
  <si>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</si>
  <si>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</si>
  <si>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</si>
  <si>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</si>
  <si>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</si>
  <si>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</si>
  <si>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</si>
  <si>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</si>
  <si>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</si>
  <si>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</si>
  <si>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</si>
  <si>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</si>
  <si>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</si>
  <si>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</si>
  <si>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</si>
  <si>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</si>
  <si>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</si>
  <si>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</si>
  <si>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</si>
  <si>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</si>
  <si>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</si>
  <si>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</si>
  <si>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</si>
  <si>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</si>
  <si>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</si>
  <si>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</si>
  <si>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</si>
  <si>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</si>
  <si>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</si>
  <si>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</si>
  <si>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</si>
  <si>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</si>
  <si>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</si>
  <si>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</si>
  <si>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</si>
  <si>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</si>
  <si>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</si>
  <si>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</si>
  <si>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</si>
  <si>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</si>
  <si>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</si>
  <si>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</si>
  <si>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</si>
  <si>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</si>
  <si>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</si>
  <si>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</si>
  <si>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</si>
  <si>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</si>
  <si>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</si>
  <si>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</si>
  <si>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</si>
  <si>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</si>
  <si>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</si>
  <si>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</si>
  <si>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</si>
  <si>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</si>
  <si>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</si>
  <si>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</si>
  <si>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</si>
  <si>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</si>
  <si>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</si>
  <si>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</si>
  <si>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</si>
  <si>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</si>
  <si>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</si>
  <si>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</si>
  <si>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</si>
  <si>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</si>
  <si>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</si>
  <si>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</si>
  <si>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</si>
  <si>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</si>
  <si>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</si>
  <si>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</si>
  <si>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</si>
  <si>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</si>
  <si>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</si>
  <si>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</si>
  <si>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</si>
  <si>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</si>
  <si>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</si>
  <si>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</si>
  <si>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</si>
  <si>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</si>
  <si>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</si>
  <si>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</si>
  <si>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</si>
  <si>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</si>
  <si>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</si>
  <si>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</si>
  <si>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</si>
  <si>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</si>
  <si>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</si>
  <si>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</si>
  <si>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</si>
  <si>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</si>
  <si>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</si>
  <si>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</si>
  <si>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</si>
  <si>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</si>
  <si>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</si>
  <si>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</si>
  <si>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</si>
  <si>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</si>
  <si>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</si>
  <si>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</si>
  <si>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</si>
  <si>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</si>
  <si>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</si>
  <si>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</si>
  <si>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</si>
  <si>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</si>
  <si>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</si>
  <si>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</si>
  <si>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</si>
  <si>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</si>
  <si>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</si>
  <si>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</si>
  <si>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</si>
  <si>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</si>
  <si>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</si>
  <si>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</si>
  <si>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</si>
  <si>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</si>
  <si>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</si>
  <si>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</si>
  <si>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</si>
  <si>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</si>
  <si>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</si>
  <si>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</si>
  <si>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</si>
  <si>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</si>
  <si>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</si>
  <si>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</si>
  <si>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</si>
  <si>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</si>
  <si>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</si>
  <si>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</si>
  <si>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</si>
  <si>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</si>
  <si>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</si>
  <si>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</si>
  <si>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</si>
  <si>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</si>
  <si>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</si>
  <si>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</si>
  <si>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</si>
  <si>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</si>
  <si>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</si>
  <si>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</si>
  <si>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</si>
  <si>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</si>
  <si>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</si>
  <si>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</si>
  <si>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</si>
  <si>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</si>
  <si>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</si>
  <si>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</si>
  <si>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</si>
  <si>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</si>
  <si>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</si>
  <si>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</si>
  <si>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</si>
  <si>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</si>
  <si>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</si>
  <si>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</si>
  <si>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</si>
  <si>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</si>
  <si>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</si>
  <si>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</si>
  <si>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</si>
  <si>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</si>
  <si>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Т.В. Трач</t>
  </si>
  <si>
    <t>В.М. Володавська</t>
  </si>
  <si>
    <t>4 січня 2017 року</t>
  </si>
  <si>
    <t>2016 рік</t>
  </si>
  <si>
    <t>Піщанський районний суд Вінницької області</t>
  </si>
  <si>
    <t xml:space="preserve">Місцезнаходження: </t>
  </si>
  <si>
    <t>24700. Вінницька область.смт. Піщанка</t>
  </si>
  <si>
    <t>вул. Вишнева</t>
  </si>
  <si>
    <t>(04349)2-25-97</t>
  </si>
  <si>
    <t>inbox@psh.vn.court.gov.ua</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</si>
</sst>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49" fontId="15" fillId="0" borderId="27" xfId="83" applyNumberFormat="1" applyBorder="1" applyAlignment="1" applyProtection="1">
      <alignment horizontal="left"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psh.vn.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237</v>
      </c>
      <c r="D10" s="174"/>
      <c r="E10" s="157">
        <v>22</v>
      </c>
      <c r="F10" s="157">
        <v>21</v>
      </c>
      <c r="G10" s="157">
        <v>18</v>
      </c>
      <c r="H10" s="157"/>
      <c r="I10" s="157"/>
      <c r="J10" s="157"/>
      <c r="K10" s="157">
        <v>18</v>
      </c>
      <c r="L10" s="157"/>
      <c r="M10" s="168">
        <v>4</v>
      </c>
      <c r="N10" s="163"/>
      <c r="O10" s="111">
        <f>E10-F10</f>
        <v>1</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238</v>
      </c>
      <c r="D15" s="192"/>
      <c r="E15" s="157">
        <v>1</v>
      </c>
      <c r="F15" s="157">
        <v>1</v>
      </c>
      <c r="G15" s="157">
        <v>1</v>
      </c>
      <c r="H15" s="157"/>
      <c r="I15" s="157"/>
      <c r="J15" s="157">
        <v>1</v>
      </c>
      <c r="K15" s="157"/>
      <c r="L15" s="157"/>
      <c r="M15" s="157"/>
      <c r="N15" s="157" t="s">
        <v>146</v>
      </c>
      <c r="O15" s="111">
        <f t="shared" si="0"/>
        <v>0</v>
      </c>
      <c r="P15" s="77"/>
      <c r="Q15" s="77"/>
      <c r="R15" s="77"/>
      <c r="S15" s="77"/>
    </row>
    <row r="16" spans="1:19"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v>1</v>
      </c>
      <c r="F18" s="157">
        <v>1</v>
      </c>
      <c r="G18" s="157">
        <v>1</v>
      </c>
      <c r="H18" s="157" t="s">
        <v>146</v>
      </c>
      <c r="I18" s="157" t="s">
        <v>146</v>
      </c>
      <c r="J18" s="157">
        <v>1</v>
      </c>
      <c r="K18" s="157"/>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71" t="s">
        <v>139</v>
      </c>
      <c r="D22" s="171"/>
      <c r="E22" s="157">
        <v>3</v>
      </c>
      <c r="F22" s="157">
        <v>3</v>
      </c>
      <c r="G22" s="157">
        <v>1</v>
      </c>
      <c r="H22" s="157" t="s">
        <v>146</v>
      </c>
      <c r="I22" s="157" t="s">
        <v>146</v>
      </c>
      <c r="J22" s="157" t="s">
        <v>146</v>
      </c>
      <c r="K22" s="157" t="s">
        <v>146</v>
      </c>
      <c r="L22" s="157"/>
      <c r="M22" s="157">
        <v>2</v>
      </c>
      <c r="N22" s="157" t="s">
        <v>146</v>
      </c>
      <c r="O22" s="111">
        <f t="shared" si="0"/>
        <v>0</v>
      </c>
      <c r="P22" s="42"/>
      <c r="Q22" s="42"/>
      <c r="R22" s="42"/>
      <c r="S22" s="42"/>
    </row>
    <row r="23" spans="1:15" ht="20.25" customHeight="1">
      <c r="A23" s="90">
        <v>14</v>
      </c>
      <c r="B23" s="63"/>
      <c r="C23" s="199" t="s">
        <v>13</v>
      </c>
      <c r="D23" s="200"/>
      <c r="E23" s="157">
        <f>E10+E12+E15+E22</f>
        <v>26</v>
      </c>
      <c r="F23" s="157">
        <f>F10+F12+F15+F22</f>
        <v>25</v>
      </c>
      <c r="G23" s="157">
        <f>G10+G12+G15+G22</f>
        <v>20</v>
      </c>
      <c r="H23" s="157">
        <f>H10+H15</f>
        <v>0</v>
      </c>
      <c r="I23" s="157">
        <f>I10+I15</f>
        <v>0</v>
      </c>
      <c r="J23" s="157">
        <f>J10+J12+J15</f>
        <v>1</v>
      </c>
      <c r="K23" s="157">
        <f>K10+K12+K15</f>
        <v>18</v>
      </c>
      <c r="L23" s="157">
        <f>L10+L12+L15+L22</f>
        <v>0</v>
      </c>
      <c r="M23" s="157">
        <f>M10+M12+M15+M22</f>
        <v>6</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236</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239</v>
      </c>
      <c r="D31" s="174"/>
      <c r="E31" s="174"/>
      <c r="F31" s="167">
        <v>29</v>
      </c>
      <c r="G31" s="167">
        <v>21</v>
      </c>
      <c r="H31" s="167">
        <v>26</v>
      </c>
      <c r="I31" s="167">
        <v>24</v>
      </c>
      <c r="J31" s="167">
        <v>23</v>
      </c>
      <c r="K31" s="167">
        <v>1</v>
      </c>
      <c r="L31" s="167"/>
      <c r="M31" s="167">
        <v>3</v>
      </c>
      <c r="N31" s="167">
        <v>3</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&amp;L4D0C1693&amp;CФорма № 2-А, Підрозділ: Піщанський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v>3</v>
      </c>
      <c r="E9" s="163">
        <v>3</v>
      </c>
      <c r="F9" s="163">
        <v>2</v>
      </c>
      <c r="G9" s="163">
        <v>1</v>
      </c>
      <c r="H9" s="163"/>
      <c r="I9" s="163">
        <v>1</v>
      </c>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v>3</v>
      </c>
      <c r="E10" s="163">
        <v>3</v>
      </c>
      <c r="F10" s="163">
        <v>2</v>
      </c>
      <c r="G10" s="163">
        <v>1</v>
      </c>
      <c r="H10" s="163"/>
      <c r="I10" s="163">
        <v>1</v>
      </c>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v>
      </c>
      <c r="E12" s="163"/>
      <c r="F12" s="163"/>
      <c r="G12" s="163"/>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v>
      </c>
      <c r="E24" s="163"/>
      <c r="F24" s="163"/>
      <c r="G24" s="163"/>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c r="F25" s="163"/>
      <c r="G25" s="163"/>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v>1</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1</v>
      </c>
      <c r="E39" s="163">
        <v>1</v>
      </c>
      <c r="F39" s="163">
        <v>1</v>
      </c>
      <c r="G39" s="163">
        <v>1</v>
      </c>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7</v>
      </c>
      <c r="D88" s="163">
        <v>15</v>
      </c>
      <c r="E88" s="163">
        <v>21</v>
      </c>
      <c r="F88" s="163">
        <v>21</v>
      </c>
      <c r="G88" s="163">
        <v>21</v>
      </c>
      <c r="H88" s="163"/>
      <c r="I88" s="163"/>
      <c r="J88" s="163"/>
      <c r="K88" s="162">
        <v>1</v>
      </c>
      <c r="L88" s="163"/>
      <c r="M88" s="163">
        <v>255745</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6</v>
      </c>
      <c r="D90" s="163">
        <v>15</v>
      </c>
      <c r="E90" s="163">
        <v>20</v>
      </c>
      <c r="F90" s="163">
        <v>20</v>
      </c>
      <c r="G90" s="163">
        <v>20</v>
      </c>
      <c r="H90" s="163"/>
      <c r="I90" s="163"/>
      <c r="J90" s="163"/>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5</v>
      </c>
      <c r="D94" s="163">
        <v>14</v>
      </c>
      <c r="E94" s="163">
        <v>18</v>
      </c>
      <c r="F94" s="163">
        <v>18</v>
      </c>
      <c r="G94" s="163">
        <v>18</v>
      </c>
      <c r="H94" s="163"/>
      <c r="I94" s="163"/>
      <c r="J94" s="163"/>
      <c r="K94" s="162">
        <v>1</v>
      </c>
      <c r="L94" s="163"/>
      <c r="M94" s="163"/>
      <c r="N94" s="164"/>
      <c r="O94" s="163"/>
      <c r="P94" s="60"/>
    </row>
    <row r="95" spans="1:16" s="4" customFormat="1" ht="25.5" customHeight="1">
      <c r="A95" s="44">
        <v>88</v>
      </c>
      <c r="B95" s="114" t="s">
        <v>68</v>
      </c>
      <c r="C95" s="164">
        <v>1</v>
      </c>
      <c r="D95" s="163"/>
      <c r="E95" s="163">
        <v>1</v>
      </c>
      <c r="F95" s="163">
        <v>1</v>
      </c>
      <c r="G95" s="163">
        <v>1</v>
      </c>
      <c r="H95" s="163"/>
      <c r="I95" s="163"/>
      <c r="J95" s="163"/>
      <c r="K95" s="162"/>
      <c r="L95" s="163"/>
      <c r="M95" s="163">
        <v>255745</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c r="E97" s="163">
        <v>1</v>
      </c>
      <c r="F97" s="163">
        <v>1</v>
      </c>
      <c r="G97" s="163">
        <v>1</v>
      </c>
      <c r="H97" s="163"/>
      <c r="I97" s="163"/>
      <c r="J97" s="163"/>
      <c r="K97" s="162"/>
      <c r="L97" s="163"/>
      <c r="M97" s="163">
        <v>255745</v>
      </c>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v>1</v>
      </c>
      <c r="E109" s="163">
        <v>1</v>
      </c>
      <c r="F109" s="163"/>
      <c r="G109" s="163"/>
      <c r="H109" s="163">
        <v>1</v>
      </c>
      <c r="I109" s="163"/>
      <c r="J109" s="163"/>
      <c r="K109" s="162"/>
      <c r="L109" s="163"/>
      <c r="M109" s="163">
        <v>243600</v>
      </c>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1</v>
      </c>
      <c r="E112" s="163">
        <v>1</v>
      </c>
      <c r="F112" s="163"/>
      <c r="G112" s="163"/>
      <c r="H112" s="163">
        <v>1</v>
      </c>
      <c r="I112" s="163"/>
      <c r="J112" s="163"/>
      <c r="K112" s="162"/>
      <c r="L112" s="163"/>
      <c r="M112" s="163">
        <v>243600</v>
      </c>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8</v>
      </c>
      <c r="D114" s="164">
        <f aca="true" t="shared" si="0" ref="D114:O114">SUM(D8,D9,D12,D29,D30,D43,D49,D52,D79,D88,D103,D109,D113)</f>
        <v>21</v>
      </c>
      <c r="E114" s="164">
        <f t="shared" si="0"/>
        <v>26</v>
      </c>
      <c r="F114" s="164">
        <f t="shared" si="0"/>
        <v>24</v>
      </c>
      <c r="G114" s="164">
        <f t="shared" si="0"/>
        <v>23</v>
      </c>
      <c r="H114" s="164">
        <f t="shared" si="0"/>
        <v>1</v>
      </c>
      <c r="I114" s="164">
        <f t="shared" si="0"/>
        <v>1</v>
      </c>
      <c r="J114" s="164">
        <f t="shared" si="0"/>
        <v>0</v>
      </c>
      <c r="K114" s="164">
        <f t="shared" si="0"/>
        <v>3</v>
      </c>
      <c r="L114" s="164">
        <f t="shared" si="0"/>
        <v>0</v>
      </c>
      <c r="M114" s="164">
        <f t="shared" si="0"/>
        <v>499345</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&amp;L4D0C1693&amp;CФорма № 2-А, Підрозділ: Піщанський районний суд Вінницької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0">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v>3</v>
      </c>
      <c r="F10" s="157">
        <v>3</v>
      </c>
      <c r="G10" s="158"/>
      <c r="H10" s="158"/>
      <c r="I10" s="159">
        <v>1</v>
      </c>
      <c r="J10" s="159"/>
      <c r="K10" s="159"/>
      <c r="L10" s="159"/>
      <c r="M10" s="159"/>
      <c r="N10" s="159"/>
      <c r="O10" s="160">
        <v>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3</v>
      </c>
      <c r="F15" s="161">
        <f>SUM(F10:F14)</f>
        <v>3</v>
      </c>
      <c r="G15" s="161">
        <f>SUM(G10:G14)</f>
        <v>0</v>
      </c>
      <c r="H15" s="161">
        <f>SUM(H10:H14)</f>
        <v>0</v>
      </c>
      <c r="I15" s="161">
        <f aca="true" t="shared" si="0" ref="I15:O15">SUM(I10:I14)</f>
        <v>1</v>
      </c>
      <c r="J15" s="161">
        <f t="shared" si="0"/>
        <v>0</v>
      </c>
      <c r="K15" s="161">
        <f t="shared" si="0"/>
        <v>0</v>
      </c>
      <c r="L15" s="161">
        <f t="shared" si="0"/>
        <v>0</v>
      </c>
      <c r="M15" s="161">
        <f t="shared" si="0"/>
        <v>0</v>
      </c>
      <c r="N15" s="161">
        <f t="shared" si="0"/>
        <v>0</v>
      </c>
      <c r="O15" s="161">
        <f t="shared" si="0"/>
        <v>2</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&amp;L4D0C1693&amp;CФорма № 2-А, Підрозділ: Піщанський районний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J37" sqref="J37"/>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v>2</v>
      </c>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c r="L7" s="33"/>
      <c r="M7" s="23"/>
      <c r="N7" s="20"/>
      <c r="O7" s="20"/>
      <c r="P7" s="20"/>
    </row>
    <row r="8" spans="1:16" s="10" customFormat="1" ht="16.5" customHeight="1">
      <c r="A8" s="2">
        <f t="shared" si="0"/>
        <v>4</v>
      </c>
      <c r="B8" s="304"/>
      <c r="C8" s="292"/>
      <c r="D8" s="293"/>
      <c r="E8" s="287" t="s">
        <v>123</v>
      </c>
      <c r="F8" s="288"/>
      <c r="G8" s="288"/>
      <c r="H8" s="288"/>
      <c r="I8" s="288"/>
      <c r="J8" s="289"/>
      <c r="K8" s="155"/>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c r="L11" s="33"/>
      <c r="M11" s="23"/>
      <c r="N11" s="20"/>
      <c r="O11" s="20"/>
      <c r="P11" s="20"/>
    </row>
    <row r="12" spans="1:16" s="10" customFormat="1" ht="15" customHeight="1">
      <c r="A12" s="2">
        <f t="shared" si="0"/>
        <v>8</v>
      </c>
      <c r="B12" s="304"/>
      <c r="C12" s="306" t="s">
        <v>111</v>
      </c>
      <c r="D12" s="307"/>
      <c r="E12" s="307"/>
      <c r="F12" s="307"/>
      <c r="G12" s="307"/>
      <c r="H12" s="307"/>
      <c r="I12" s="307"/>
      <c r="J12" s="308"/>
      <c r="K12" s="155"/>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c r="L14" s="33"/>
      <c r="M14" s="23"/>
      <c r="N14" s="20"/>
      <c r="O14" s="20"/>
      <c r="P14" s="20"/>
    </row>
    <row r="15" spans="1:16" s="10" customFormat="1" ht="19.5" customHeight="1">
      <c r="A15" s="2">
        <v>11</v>
      </c>
      <c r="B15" s="305"/>
      <c r="C15" s="268" t="s">
        <v>130</v>
      </c>
      <c r="D15" s="269"/>
      <c r="E15" s="269"/>
      <c r="F15" s="269"/>
      <c r="G15" s="269"/>
      <c r="H15" s="269"/>
      <c r="I15" s="269"/>
      <c r="J15" s="270"/>
      <c r="K15" s="156">
        <v>1</v>
      </c>
      <c r="L15" s="33"/>
      <c r="M15" s="23"/>
      <c r="N15" s="20"/>
      <c r="O15" s="20"/>
      <c r="P15" s="20"/>
    </row>
    <row r="16" spans="1:16" s="10" customFormat="1" ht="20.25" customHeight="1">
      <c r="A16" s="2">
        <v>12</v>
      </c>
      <c r="B16" s="305"/>
      <c r="C16" s="268" t="s">
        <v>129</v>
      </c>
      <c r="D16" s="269"/>
      <c r="E16" s="269"/>
      <c r="F16" s="269"/>
      <c r="G16" s="269"/>
      <c r="H16" s="269"/>
      <c r="I16" s="269"/>
      <c r="J16" s="270"/>
      <c r="K16" s="156">
        <v>15</v>
      </c>
      <c r="L16" s="33"/>
      <c r="M16" s="23"/>
      <c r="N16" s="20"/>
      <c r="O16" s="20"/>
      <c r="P16" s="20"/>
    </row>
    <row r="17" spans="1:16" s="10" customFormat="1" ht="22.5" customHeight="1">
      <c r="A17" s="2">
        <v>13</v>
      </c>
      <c r="B17" s="305"/>
      <c r="C17" s="265" t="s">
        <v>145</v>
      </c>
      <c r="D17" s="266"/>
      <c r="E17" s="266"/>
      <c r="F17" s="266"/>
      <c r="G17" s="266"/>
      <c r="H17" s="266"/>
      <c r="I17" s="266"/>
      <c r="J17" s="267"/>
      <c r="K17" s="156">
        <v>11</v>
      </c>
      <c r="L17" s="33"/>
      <c r="M17" s="23"/>
      <c r="N17" s="20"/>
      <c r="O17" s="20"/>
      <c r="P17" s="20"/>
    </row>
    <row r="18" spans="1:16" s="10" customFormat="1" ht="14.25" customHeight="1">
      <c r="A18" s="2">
        <v>14</v>
      </c>
      <c r="B18" s="271" t="s">
        <v>127</v>
      </c>
      <c r="C18" s="272"/>
      <c r="D18" s="272"/>
      <c r="E18" s="272"/>
      <c r="F18" s="272"/>
      <c r="G18" s="272"/>
      <c r="H18" s="272"/>
      <c r="I18" s="272"/>
      <c r="J18" s="273"/>
      <c r="K18" s="157"/>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t="s">
        <v>244</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t="s">
        <v>245</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252</v>
      </c>
      <c r="F36" s="311"/>
      <c r="G36" s="311"/>
      <c r="H36" s="144"/>
      <c r="I36" s="143"/>
      <c r="J36" s="145"/>
      <c r="K36" s="144"/>
      <c r="L36" s="146"/>
      <c r="M36" s="147"/>
      <c r="N36" s="148"/>
    </row>
    <row r="37" spans="1:15" ht="15.75">
      <c r="A37" s="83"/>
      <c r="B37" s="143" t="s">
        <v>234</v>
      </c>
      <c r="C37" s="138"/>
      <c r="D37" s="138"/>
      <c r="E37" s="262" t="s">
        <v>252</v>
      </c>
      <c r="F37" s="262"/>
      <c r="G37" s="262"/>
      <c r="H37" s="138"/>
      <c r="I37" s="138"/>
      <c r="J37" s="145"/>
      <c r="K37" s="144"/>
      <c r="L37" s="147"/>
      <c r="M37" s="147"/>
      <c r="N37" s="147"/>
      <c r="O37" s="84"/>
    </row>
    <row r="38" spans="1:15" ht="15.75" customHeight="1">
      <c r="A38" s="83"/>
      <c r="B38" s="138" t="s">
        <v>235</v>
      </c>
      <c r="C38" s="138"/>
      <c r="D38" s="138"/>
      <c r="E38" s="360" t="s">
        <v>253</v>
      </c>
      <c r="F38" s="262"/>
      <c r="G38" s="262"/>
      <c r="H38" s="138"/>
      <c r="I38" s="261" t="s">
        <v>246</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hyperlinks>
    <hyperlink ref="E38" r:id="rId1" display="inbox@psh.vn.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oddFooter>&amp;L4D0C1693&amp;CФорма № 2-А, Підрозділ: Піщанський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247</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248</v>
      </c>
      <c r="D24" s="349"/>
      <c r="E24" s="349"/>
      <c r="F24" s="349"/>
      <c r="G24" s="349"/>
      <c r="H24" s="349"/>
      <c r="I24" s="349"/>
      <c r="J24" s="350"/>
    </row>
    <row r="25" spans="1:10" ht="19.5" customHeight="1">
      <c r="A25" s="347" t="s">
        <v>249</v>
      </c>
      <c r="B25" s="348"/>
      <c r="C25" s="317" t="s">
        <v>250</v>
      </c>
      <c r="D25" s="317"/>
      <c r="E25" s="317"/>
      <c r="F25" s="317"/>
      <c r="G25" s="317"/>
      <c r="H25" s="317"/>
      <c r="I25" s="317"/>
      <c r="J25" s="318"/>
    </row>
    <row r="26" spans="1:10" ht="18.75" customHeight="1">
      <c r="A26" s="351" t="s">
        <v>251</v>
      </c>
      <c r="B26" s="352"/>
      <c r="C26" s="352"/>
      <c r="D26" s="352"/>
      <c r="E26" s="352"/>
      <c r="F26" s="352"/>
      <c r="G26" s="352"/>
      <c r="H26" s="352"/>
      <c r="I26" s="352"/>
      <c r="J26" s="353"/>
    </row>
    <row r="27" spans="1:10" ht="20.25" customHeight="1">
      <c r="A27" s="316">
        <v>5</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&amp;L4D0C1693&amp;C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Роман</cp:lastModifiedBy>
  <cp:lastPrinted>2017-01-23T10:04:15Z</cp:lastPrinted>
  <dcterms:created xsi:type="dcterms:W3CDTF">2015-09-09T11:49:13Z</dcterms:created>
  <dcterms:modified xsi:type="dcterms:W3CDTF">2017-01-23T10:16:30Z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2-А_00142_4.2016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4D0C1693</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