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1"/>
  <c r="L6" i="15"/>
  <c r="L7"/>
  <c r="L8"/>
  <c r="L9"/>
  <c r="L10"/>
  <c r="L11"/>
  <c r="L12"/>
  <c r="L13"/>
  <c r="E14"/>
  <c r="L14"/>
  <c r="F14"/>
  <c r="G14"/>
  <c r="H14"/>
  <c r="I14"/>
  <c r="J14"/>
  <c r="D4" i="22"/>
  <c r="K14" i="1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E41"/>
  <c r="L41"/>
  <c r="F41"/>
  <c r="F42"/>
  <c r="G41"/>
  <c r="G42"/>
  <c r="H41"/>
  <c r="H42"/>
  <c r="D9" i="22"/>
  <c r="I41" i="15"/>
  <c r="I42"/>
  <c r="J41"/>
  <c r="D7" i="22"/>
  <c r="K41" i="15"/>
  <c r="K42"/>
  <c r="E42"/>
  <c r="D10" i="22"/>
  <c r="D8"/>
  <c r="J42" i="15"/>
  <c r="D3" i="22"/>
  <c r="L42" i="15"/>
</calcChain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<sst xmlns="http://schemas.openxmlformats.org/spreadsheetml/2006/main" count="264" uniqueCount="198">
  <si>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</si>
  <si>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</si>
  <si>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</si>
  <si>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</si>
  <si>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</si>
  <si>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</si>
  <si>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</si>
  <si>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</si>
  <si>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</si>
  <si>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</si>
  <si>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</si>
  <si>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</si>
  <si>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</si>
  <si>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</si>
  <si>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</si>
  <si>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</si>
  <si>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</si>
  <si>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</si>
  <si>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</si>
  <si>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</si>
  <si>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</si>
  <si>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</si>
  <si>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</si>
  <si>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</si>
  <si>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</si>
  <si>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</si>
  <si>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</si>
  <si>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</si>
  <si>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</si>
  <si>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</si>
  <si>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</si>
  <si>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</si>
  <si>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</si>
  <si>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</si>
  <si>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</si>
  <si>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</si>
  <si>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</si>
  <si>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</si>
  <si>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</si>
  <si>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</si>
  <si>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</si>
  <si>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</si>
  <si>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</si>
  <si>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</si>
  <si>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</si>
  <si>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</si>
  <si>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</si>
  <si>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</si>
  <si>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</si>
  <si>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</si>
  <si>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</si>
  <si>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</si>
  <si>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</si>
  <si>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</si>
  <si>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</si>
  <si>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</si>
  <si>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</si>
  <si>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</si>
  <si>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</si>
  <si>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</si>
  <si>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</si>
  <si>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</si>
  <si>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</si>
  <si>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</si>
  <si>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</si>
  <si>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</si>
  <si>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</si>
  <si>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</si>
  <si>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</si>
  <si>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</si>
  <si>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</si>
  <si>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</si>
  <si>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</si>
  <si>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</si>
  <si>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</si>
  <si>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</si>
  <si>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</si>
  <si>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</si>
  <si>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</si>
  <si>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</si>
  <si>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</si>
  <si>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</si>
  <si>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</si>
  <si>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</si>
  <si>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</si>
  <si>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</si>
  <si>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</si>
  <si>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</si>
  <si>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</si>
  <si>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</si>
  <si>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</si>
  <si>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</si>
  <si>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</si>
  <si>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</si>
  <si>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</si>
  <si>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</si>
  <si>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</si>
  <si>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</si>
  <si>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</si>
  <si>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</si>
  <si>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</si>
  <si>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</si>
  <si>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</si>
  <si>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</si>
  <si>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</si>
  <si>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</si>
  <si>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</si>
  <si>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</si>
  <si>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</si>
  <si>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</si>
  <si>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</si>
  <si>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</si>
  <si>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</si>
  <si>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</si>
  <si>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</si>
  <si>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</si>
  <si>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</si>
  <si>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</si>
  <si>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</si>
  <si>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</si>
  <si>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</si>
  <si>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</si>
  <si>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</si>
  <si>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</si>
  <si>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</si>
  <si>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</si>
  <si>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</si>
  <si>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</si>
  <si>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</si>
  <si>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</si>
  <si>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</si>
  <si>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</si>
  <si>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</si>
  <si>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</si>
  <si>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</si>
  <si>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</si>
  <si>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</si>
  <si>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</si>
  <si>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</si>
  <si>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</si>
  <si>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</si>
  <si>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</si>
  <si>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</si>
  <si>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</si>
  <si>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</si>
  <si>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</si>
  <si>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</si>
  <si>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</si>
  <si>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</si>
  <si>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</si>
  <si>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</si>
  <si>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</si>
  <si>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</si>
  <si>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</si>
  <si>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</si>
  <si>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</si>
  <si>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</si>
  <si>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</si>
  <si>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</si>
  <si>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</si>
  <si>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</si>
  <si>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</si>
  <si>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</si>
  <si>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</si>
  <si>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</si>
  <si>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</si>
  <si>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</si>
  <si>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</si>
  <si>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</si>
  <si>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</si>
  <si>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</si>
  <si>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</si>
  <si>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</si>
  <si>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</si>
  <si>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</si>
  <si>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</si>
  <si>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</si>
  <si>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</si>
  <si>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</si>
  <si>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</si>
  <si>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</si>
  <si>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</si>
  <si>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</si>
  <si>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</si>
  <si>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</si>
  <si>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</si>
  <si>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</si>
  <si>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</si>
  <si>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</si>
  <si>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</si>
  <si>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</si>
  <si>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</si>
  <si>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</si>
  <si>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</si>
  <si>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</si>
  <si>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</si>
  <si>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</si>
  <si>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5 січня 2018 року</t>
  </si>
</sst>
</file>

<file path=xl/styles.xml><?xml version="1.0" encoding="utf-8"?>
<styleSheet xmlns="http://schemas.openxmlformats.org/spreadsheetml/2006/main">
  <numFmts count="2">
    <numFmt numFmtId="185" formatCode="_-* #,##0\ _г_р_н_._-;\-* #,##0\ _г_р_н_._-;_-* &quot;-&quot;\ _г_р_н_._-;_-@_-"/>
    <numFmt numFmtId="202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85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02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>
      <selection activeCell="B20" sqref="B20:D20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1:8" ht="14.25" customHeight="1">
      <c r="B4" s="138"/>
      <c r="C4" s="138"/>
      <c r="D4" s="138"/>
      <c r="E4" s="138"/>
      <c r="F4" s="138"/>
      <c r="G4" s="138"/>
      <c r="H4" s="138"/>
    </row>
    <row r="5" spans="1:8" ht="18.95" customHeight="1">
      <c r="B5" s="137"/>
      <c r="C5" s="137"/>
      <c r="D5" s="137"/>
      <c r="E5" s="137"/>
      <c r="F5" s="137"/>
      <c r="G5" s="137"/>
      <c r="H5" s="137"/>
    </row>
    <row r="6" spans="1:8" ht="18.95" customHeight="1">
      <c r="B6" s="16"/>
      <c r="C6" s="137" t="s">
        <v>190</v>
      </c>
      <c r="D6" s="137"/>
      <c r="E6" s="137"/>
      <c r="F6" s="137"/>
      <c r="G6" s="137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9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9" ht="12.75" customHeight="1">
      <c r="A18" s="38"/>
      <c r="B18" s="113" t="s">
        <v>19</v>
      </c>
      <c r="C18" s="114"/>
      <c r="D18" s="115"/>
      <c r="E18" s="121"/>
    </row>
    <row r="19" spans="1:9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9" ht="12.95" customHeight="1">
      <c r="A20" s="38"/>
      <c r="B20" s="118"/>
      <c r="C20" s="119"/>
      <c r="D20" s="120"/>
      <c r="E20" s="121"/>
      <c r="F20" s="111"/>
      <c r="G20" s="112"/>
      <c r="H20" s="112"/>
    </row>
    <row r="21" spans="1:9" ht="12.95" customHeight="1">
      <c r="A21" s="38"/>
      <c r="B21" s="29"/>
      <c r="C21" s="30"/>
      <c r="D21" s="38"/>
      <c r="E21" s="39"/>
      <c r="F21" s="111"/>
      <c r="G21" s="112"/>
      <c r="H21" s="112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9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9" ht="12.95" customHeight="1">
      <c r="A37" s="38"/>
      <c r="B37" s="127"/>
      <c r="C37" s="128"/>
      <c r="D37" s="128"/>
      <c r="E37" s="128"/>
      <c r="F37" s="128"/>
      <c r="G37" s="128"/>
      <c r="H37" s="129"/>
    </row>
    <row r="38" spans="1:9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9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&amp;C&amp;LFF1CDB4E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9" workbookViewId="0">
      <selection activeCell="E35" sqref="E3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50</v>
      </c>
      <c r="F6" s="90">
        <v>50</v>
      </c>
      <c r="G6" s="90"/>
      <c r="H6" s="90">
        <v>30</v>
      </c>
      <c r="I6" s="90" t="s">
        <v>183</v>
      </c>
      <c r="J6" s="90">
        <v>20</v>
      </c>
      <c r="K6" s="91"/>
      <c r="L6" s="101">
        <f t="shared" ref="L6:L42" si="0">E6-F6</f>
        <v>0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155</v>
      </c>
      <c r="F7" s="90">
        <v>155</v>
      </c>
      <c r="G7" s="90">
        <v>1</v>
      </c>
      <c r="H7" s="90">
        <v>155</v>
      </c>
      <c r="I7" s="90">
        <v>141</v>
      </c>
      <c r="J7" s="90"/>
      <c r="K7" s="91"/>
      <c r="L7" s="101">
        <f t="shared" si="0"/>
        <v>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185</v>
      </c>
      <c r="F9" s="90">
        <v>185</v>
      </c>
      <c r="G9" s="90"/>
      <c r="H9" s="90">
        <v>182</v>
      </c>
      <c r="I9" s="90">
        <v>114</v>
      </c>
      <c r="J9" s="90">
        <v>3</v>
      </c>
      <c r="K9" s="91"/>
      <c r="L9" s="101">
        <f t="shared" si="0"/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t="shared" ref="E14:K14" si="1">SUM(E6:E13)</f>
        <v>392</v>
      </c>
      <c r="F14" s="105">
        <f t="shared" si="1"/>
        <v>392</v>
      </c>
      <c r="G14" s="105">
        <f t="shared" si="1"/>
        <v>1</v>
      </c>
      <c r="H14" s="105">
        <f t="shared" si="1"/>
        <v>369</v>
      </c>
      <c r="I14" s="105">
        <f t="shared" si="1"/>
        <v>255</v>
      </c>
      <c r="J14" s="105">
        <f t="shared" si="1"/>
        <v>23</v>
      </c>
      <c r="K14" s="105">
        <f t="shared" si="1"/>
        <v>0</v>
      </c>
      <c r="L14" s="101">
        <f t="shared" si="0"/>
        <v>0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77</v>
      </c>
      <c r="F15" s="92">
        <v>75</v>
      </c>
      <c r="G15" s="92"/>
      <c r="H15" s="92">
        <v>77</v>
      </c>
      <c r="I15" s="92">
        <v>73</v>
      </c>
      <c r="J15" s="92"/>
      <c r="K15" s="91"/>
      <c r="L15" s="101">
        <f t="shared" si="0"/>
        <v>2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78</v>
      </c>
      <c r="F16" s="92">
        <v>73</v>
      </c>
      <c r="G16" s="92"/>
      <c r="H16" s="92">
        <v>72</v>
      </c>
      <c r="I16" s="92">
        <v>68</v>
      </c>
      <c r="J16" s="92">
        <v>6</v>
      </c>
      <c r="K16" s="91">
        <v>2</v>
      </c>
      <c r="L16" s="101">
        <f t="shared" si="0"/>
        <v>5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2</v>
      </c>
      <c r="F19" s="91"/>
      <c r="G19" s="91"/>
      <c r="H19" s="91">
        <v>2</v>
      </c>
      <c r="I19" s="91"/>
      <c r="J19" s="91"/>
      <c r="K19" s="91"/>
      <c r="L19" s="101">
        <f t="shared" si="0"/>
        <v>2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84</v>
      </c>
      <c r="F22" s="91">
        <v>77</v>
      </c>
      <c r="G22" s="91"/>
      <c r="H22" s="91">
        <v>78</v>
      </c>
      <c r="I22" s="91">
        <v>68</v>
      </c>
      <c r="J22" s="91">
        <v>6</v>
      </c>
      <c r="K22" s="91">
        <v>2</v>
      </c>
      <c r="L22" s="101">
        <f t="shared" si="0"/>
        <v>7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4</v>
      </c>
      <c r="F23" s="91">
        <v>4</v>
      </c>
      <c r="G23" s="91"/>
      <c r="H23" s="91">
        <v>4</v>
      </c>
      <c r="I23" s="91">
        <v>4</v>
      </c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362</v>
      </c>
      <c r="F25" s="91">
        <v>327</v>
      </c>
      <c r="G25" s="91">
        <v>2</v>
      </c>
      <c r="H25" s="91">
        <v>359</v>
      </c>
      <c r="I25" s="91">
        <v>346</v>
      </c>
      <c r="J25" s="91">
        <v>3</v>
      </c>
      <c r="K25" s="91"/>
      <c r="L25" s="101">
        <f t="shared" si="0"/>
        <v>35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408</v>
      </c>
      <c r="F26" s="91">
        <v>351</v>
      </c>
      <c r="G26" s="91">
        <v>3</v>
      </c>
      <c r="H26" s="91">
        <v>326</v>
      </c>
      <c r="I26" s="91">
        <v>201</v>
      </c>
      <c r="J26" s="91">
        <v>82</v>
      </c>
      <c r="K26" s="91">
        <v>12</v>
      </c>
      <c r="L26" s="101">
        <f t="shared" si="0"/>
        <v>57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47</v>
      </c>
      <c r="F27" s="91">
        <v>43</v>
      </c>
      <c r="G27" s="91"/>
      <c r="H27" s="91">
        <v>47</v>
      </c>
      <c r="I27" s="91">
        <v>44</v>
      </c>
      <c r="J27" s="91"/>
      <c r="K27" s="91"/>
      <c r="L27" s="101">
        <f t="shared" si="0"/>
        <v>4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47</v>
      </c>
      <c r="F28" s="91">
        <v>44</v>
      </c>
      <c r="G28" s="91"/>
      <c r="H28" s="91">
        <v>43</v>
      </c>
      <c r="I28" s="91">
        <v>26</v>
      </c>
      <c r="J28" s="91">
        <v>4</v>
      </c>
      <c r="K28" s="91"/>
      <c r="L28" s="101">
        <f t="shared" si="0"/>
        <v>3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6</v>
      </c>
      <c r="F29" s="91">
        <v>6</v>
      </c>
      <c r="G29" s="91"/>
      <c r="H29" s="91">
        <v>6</v>
      </c>
      <c r="I29" s="91"/>
      <c r="J29" s="91"/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20</v>
      </c>
      <c r="F33" s="91">
        <v>20</v>
      </c>
      <c r="G33" s="91"/>
      <c r="H33" s="91">
        <v>17</v>
      </c>
      <c r="I33" s="91">
        <v>12</v>
      </c>
      <c r="J33" s="91">
        <v>3</v>
      </c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506</v>
      </c>
      <c r="F37" s="91">
        <v>443</v>
      </c>
      <c r="G37" s="91">
        <v>3</v>
      </c>
      <c r="H37" s="91">
        <v>413</v>
      </c>
      <c r="I37" s="91">
        <v>243</v>
      </c>
      <c r="J37" s="91">
        <v>93</v>
      </c>
      <c r="K37" s="91">
        <v>12</v>
      </c>
      <c r="L37" s="101">
        <f t="shared" si="0"/>
        <v>63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193</v>
      </c>
      <c r="F38" s="91">
        <v>193</v>
      </c>
      <c r="G38" s="91"/>
      <c r="H38" s="91">
        <v>187</v>
      </c>
      <c r="I38" s="91" t="s">
        <v>183</v>
      </c>
      <c r="J38" s="91">
        <v>6</v>
      </c>
      <c r="K38" s="91"/>
      <c r="L38" s="101">
        <f t="shared" si="0"/>
        <v>0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</v>
      </c>
      <c r="F40" s="91">
        <v>1</v>
      </c>
      <c r="G40" s="91"/>
      <c r="H40" s="91"/>
      <c r="I40" s="91"/>
      <c r="J40" s="91">
        <v>1</v>
      </c>
      <c r="K40" s="91"/>
      <c r="L40" s="101">
        <f t="shared" si="0"/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194</v>
      </c>
      <c r="F41" s="91">
        <f t="shared" ref="F41:K41" si="2">F38+F40</f>
        <v>194</v>
      </c>
      <c r="G41" s="91">
        <f t="shared" si="2"/>
        <v>0</v>
      </c>
      <c r="H41" s="91">
        <f t="shared" si="2"/>
        <v>187</v>
      </c>
      <c r="I41" s="91">
        <f>I40</f>
        <v>0</v>
      </c>
      <c r="J41" s="91">
        <f t="shared" si="2"/>
        <v>7</v>
      </c>
      <c r="K41" s="91">
        <f t="shared" si="2"/>
        <v>0</v>
      </c>
      <c r="L41" s="101">
        <f t="shared" si="0"/>
        <v>0</v>
      </c>
    </row>
    <row r="42" spans="1:12">
      <c r="A42" s="149" t="s">
        <v>144</v>
      </c>
      <c r="B42" s="149"/>
      <c r="C42" s="149"/>
      <c r="D42" s="43">
        <v>37</v>
      </c>
      <c r="E42" s="91">
        <f>E14+E22+E37+E41</f>
        <v>1176</v>
      </c>
      <c r="F42" s="91">
        <f t="shared" ref="F42:K42" si="3">F14+F22+F37+F41</f>
        <v>1106</v>
      </c>
      <c r="G42" s="91">
        <f t="shared" si="3"/>
        <v>4</v>
      </c>
      <c r="H42" s="91">
        <f t="shared" si="3"/>
        <v>1047</v>
      </c>
      <c r="I42" s="91">
        <f t="shared" si="3"/>
        <v>566</v>
      </c>
      <c r="J42" s="91">
        <f t="shared" si="3"/>
        <v>129</v>
      </c>
      <c r="K42" s="91">
        <f t="shared" si="3"/>
        <v>14</v>
      </c>
      <c r="L42" s="101">
        <f t="shared" si="0"/>
        <v>70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01.01.2017, Кінець періоду: 31.12.2017&amp;LFF1CDB4E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40" workbookViewId="0">
      <selection activeCell="G55" sqref="G3:G55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1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19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1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5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/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31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10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8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8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8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1</v>
      </c>
    </row>
    <row r="36" spans="1:8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8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15</v>
      </c>
    </row>
    <row r="43" spans="1:8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4</v>
      </c>
    </row>
    <row r="44" spans="1:8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8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4</v>
      </c>
    </row>
    <row r="46" spans="1:8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8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8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3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2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spans="1:7" ht="18" customHeight="1"/>
    <row r="59" spans="1:7" ht="18" customHeight="1"/>
    <row r="60" spans="1:7" ht="18" customHeight="1"/>
    <row r="61" spans="1:7" ht="18" customHeight="1"/>
    <row r="62" spans="1:7" ht="18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01.01.2017, Кінець періоду: 31.12.2017&amp;LFF1CDB4E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13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13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30</v>
      </c>
    </row>
    <row r="4" spans="1:13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18</v>
      </c>
    </row>
    <row r="5" spans="1:13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9</v>
      </c>
    </row>
    <row r="6" spans="1:13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13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12</v>
      </c>
    </row>
    <row r="8" spans="1:13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13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87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38</v>
      </c>
      <c r="K20" s="4"/>
      <c r="L20" s="4"/>
      <c r="M20" s="3"/>
    </row>
    <row r="21" spans="1:13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20</v>
      </c>
      <c r="K21" s="5"/>
    </row>
    <row r="22" spans="1:13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40</v>
      </c>
      <c r="K22" s="5"/>
    </row>
    <row r="23" spans="1:13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3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3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3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10</v>
      </c>
      <c r="K26" s="5"/>
    </row>
    <row r="27" spans="1:13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55</v>
      </c>
      <c r="K27" s="5"/>
    </row>
    <row r="28" spans="1:13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84</v>
      </c>
      <c r="K28" s="5"/>
    </row>
    <row r="29" spans="1:13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/>
      <c r="K29" s="5"/>
    </row>
    <row r="30" spans="1:13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3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4730</v>
      </c>
      <c r="K31" s="5"/>
    </row>
    <row r="32" spans="1:13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9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53</v>
      </c>
      <c r="K37" s="5"/>
    </row>
    <row r="38" spans="1:11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381</v>
      </c>
    </row>
    <row r="39" spans="1:11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125</v>
      </c>
    </row>
    <row r="40" spans="1:11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6</v>
      </c>
    </row>
    <row r="41" spans="1:11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3799031</v>
      </c>
    </row>
    <row r="42" spans="1:11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1634300</v>
      </c>
    </row>
    <row r="43" spans="1:11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11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3</v>
      </c>
    </row>
    <row r="45" spans="1:11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</v>
      </c>
    </row>
    <row r="46" spans="1:11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51</v>
      </c>
    </row>
    <row r="47" spans="1:11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12</v>
      </c>
    </row>
    <row r="48" spans="1:11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156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2275404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25258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354</v>
      </c>
      <c r="F58" s="96">
        <v>15</v>
      </c>
      <c r="G58" s="96"/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50</v>
      </c>
      <c r="F59" s="96">
        <v>26</v>
      </c>
      <c r="G59" s="96">
        <v>2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258</v>
      </c>
      <c r="F60" s="96">
        <v>145</v>
      </c>
      <c r="G60" s="96">
        <v>8</v>
      </c>
      <c r="H60" s="96">
        <v>2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182</v>
      </c>
      <c r="F61" s="96">
        <v>5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01.01.2017, Кінець періоду: 31.12.2017&amp;LFF1CDB4E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0.10852713178294573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0.33333333333333331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0.12903225806451613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0.94665461121157324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1047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1176</v>
      </c>
    </row>
    <row r="11" spans="1:4" ht="16.5" customHeight="1">
      <c r="A11" s="206" t="s">
        <v>68</v>
      </c>
      <c r="B11" s="208"/>
      <c r="C11" s="14">
        <v>9</v>
      </c>
      <c r="D11" s="94">
        <v>55</v>
      </c>
    </row>
    <row r="12" spans="1:4" ht="16.5" customHeight="1">
      <c r="A12" s="299" t="s">
        <v>113</v>
      </c>
      <c r="B12" s="299"/>
      <c r="C12" s="14">
        <v>10</v>
      </c>
      <c r="D12" s="94">
        <v>25</v>
      </c>
    </row>
    <row r="13" spans="1:4" ht="16.5" customHeight="1">
      <c r="A13" s="299" t="s">
        <v>33</v>
      </c>
      <c r="B13" s="299"/>
      <c r="C13" s="14">
        <v>11</v>
      </c>
      <c r="D13" s="94">
        <v>85</v>
      </c>
    </row>
    <row r="14" spans="1:4" ht="16.5" customHeight="1">
      <c r="A14" s="299" t="s">
        <v>114</v>
      </c>
      <c r="B14" s="299"/>
      <c r="C14" s="14">
        <v>12</v>
      </c>
      <c r="D14" s="94">
        <v>94</v>
      </c>
    </row>
    <row r="15" spans="1:4" ht="16.5" customHeight="1">
      <c r="A15" s="299" t="s">
        <v>118</v>
      </c>
      <c r="B15" s="299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>
      <c r="A23" s="68" t="s">
        <v>109</v>
      </c>
      <c r="B23" s="88"/>
      <c r="C23" s="301"/>
      <c r="D23" s="301"/>
    </row>
    <row r="24" spans="1:4">
      <c r="A24" s="69" t="s">
        <v>110</v>
      </c>
      <c r="B24" s="88"/>
      <c r="C24" s="302"/>
      <c r="D24" s="302"/>
    </row>
    <row r="25" spans="1:4">
      <c r="A25" s="68" t="s">
        <v>111</v>
      </c>
      <c r="B25" s="89"/>
      <c r="C25" s="302"/>
      <c r="D25" s="302"/>
    </row>
    <row r="26" spans="1:4" ht="15.75" customHeight="1"/>
    <row r="27" spans="1:4" ht="12.75" customHeight="1">
      <c r="C27" s="298" t="s">
        <v>197</v>
      </c>
      <c r="D27" s="298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01.01.2017, Кінець періоду: 31.12.2017&amp;LFF1CDB4E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2017-03-20T11:40:40Z</cp:lastPrinted>
  <dcterms:created xsi:type="dcterms:W3CDTF">2004-04-20T14:33:35Z</dcterms:created>
  <dcterms:modified xsi:type="dcterms:W3CDTF">2018-01-29T08:43:04Z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FF1CDB4E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