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3"/>
  <c r="L14"/>
  <c r="E15"/>
  <c r="F15"/>
  <c r="G15"/>
  <c r="H15"/>
  <c r="I15"/>
  <c r="J15"/>
  <c r="D4" i="22"/>
  <c r="K15" i="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D7" i="22"/>
  <c r="K45" i="15"/>
  <c r="K46"/>
  <c r="E45"/>
  <c r="E46"/>
  <c r="D10" i="22"/>
  <c r="H46" i="15"/>
  <c r="D9" i="22"/>
  <c r="I46" i="15"/>
  <c r="J46"/>
  <c r="D3" i="22"/>
  <c r="L46" i="15"/>
  <c r="L45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<sst xmlns="http://schemas.openxmlformats.org/spreadsheetml/2006/main" count="277" uniqueCount="209">
  <si>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</si>
  <si>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</si>
  <si>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</si>
  <si>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</si>
  <si>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</si>
  <si>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</si>
  <si>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</si>
  <si>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</si>
  <si>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</si>
  <si>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</si>
  <si>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</si>
  <si>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</si>
  <si>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</si>
  <si>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</si>
  <si>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</si>
  <si>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</si>
  <si>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</si>
  <si>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</si>
  <si>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</si>
  <si>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</si>
  <si>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</si>
  <si>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</si>
  <si>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</si>
  <si>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</si>
  <si>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</si>
  <si>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</si>
  <si>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</si>
  <si>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</si>
  <si>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</si>
  <si>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</si>
  <si>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</si>
  <si>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</si>
  <si>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</si>
  <si>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</si>
  <si>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</si>
  <si>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</si>
  <si>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</si>
  <si>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</si>
  <si>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</si>
  <si>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</si>
  <si>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</si>
  <si>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</si>
  <si>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</si>
  <si>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</si>
  <si>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</si>
  <si>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</si>
  <si>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</si>
  <si>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</si>
  <si>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</si>
  <si>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</si>
  <si>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</si>
  <si>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</si>
  <si>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</si>
  <si>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</si>
  <si>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</si>
  <si>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</si>
  <si>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</si>
  <si>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</si>
  <si>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</si>
  <si>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</si>
  <si>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</si>
  <si>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</si>
  <si>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</si>
  <si>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</si>
  <si>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</si>
  <si>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</si>
  <si>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</si>
  <si>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</si>
  <si>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</si>
  <si>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</si>
  <si>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</si>
  <si>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</si>
  <si>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</si>
  <si>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</si>
  <si>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</si>
  <si>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</si>
  <si>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</si>
  <si>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</si>
  <si>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</si>
  <si>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</si>
  <si>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</si>
  <si>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</si>
  <si>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</si>
  <si>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</si>
  <si>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</si>
  <si>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</si>
  <si>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</si>
  <si>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</si>
  <si>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</si>
  <si>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</si>
  <si>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</si>
  <si>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</si>
  <si>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</si>
  <si>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</si>
  <si>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</si>
  <si>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</si>
  <si>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</si>
  <si>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</si>
  <si>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</si>
  <si>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</si>
  <si>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</si>
  <si>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</si>
  <si>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</si>
  <si>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</si>
  <si>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</si>
  <si>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</si>
  <si>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</si>
  <si>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</si>
  <si>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</si>
  <si>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</si>
  <si>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</si>
  <si>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</si>
  <si>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</si>
  <si>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</si>
  <si>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</si>
  <si>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</si>
  <si>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</si>
  <si>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</si>
  <si>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</si>
  <si>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</si>
  <si>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</si>
  <si>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</si>
  <si>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</si>
  <si>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</si>
  <si>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</si>
  <si>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</si>
  <si>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</si>
  <si>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</si>
  <si>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</si>
  <si>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</si>
  <si>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</si>
  <si>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</si>
  <si>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</si>
  <si>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</si>
  <si>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</si>
  <si>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</si>
  <si>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</si>
  <si>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</si>
  <si>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</si>
  <si>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</si>
  <si>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</si>
  <si>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</si>
  <si>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</si>
  <si>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</si>
  <si>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</si>
  <si>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</si>
  <si>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</si>
  <si>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</si>
  <si>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</si>
  <si>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</si>
  <si>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</si>
  <si>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</si>
  <si>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</si>
  <si>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</si>
  <si>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</si>
  <si>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</si>
  <si>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</si>
  <si>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</si>
  <si>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</si>
  <si>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</si>
  <si>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</si>
  <si>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</si>
  <si>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</si>
  <si>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</si>
  <si>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</si>
  <si>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</si>
  <si>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</si>
  <si>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</si>
  <si>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</si>
  <si>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</si>
  <si>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</si>
  <si>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</si>
  <si>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</si>
  <si>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</si>
  <si>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</si>
  <si>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</si>
  <si>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</si>
  <si>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</si>
  <si>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</si>
  <si>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</si>
  <si>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</si>
  <si>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</si>
  <si>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</si>
  <si>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</si>
  <si>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</si>
  <si>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</si>
  <si>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</si>
  <si>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</si>
  <si>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</si>
  <si>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</si>
  <si>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</si>
  <si>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</si>
  <si>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</si>
  <si>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</si>
  <si>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</si>
  <si>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</si>
  <si>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</si>
  <si>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</si>
  <si>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</si>
  <si>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</si>
  <si>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</si>
  <si>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</si>
  <si>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</si>
  <si>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</si>
  <si>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</si>
  <si>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</si>
  <si>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</si>
  <si>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</si>
  <si>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3 липня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</si>
</sst>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&amp;C&amp;LDCB54C72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124</v>
      </c>
      <c r="F6" s="90">
        <v>38</v>
      </c>
      <c r="G6" s="90">
        <v>2</v>
      </c>
      <c r="H6" s="90">
        <v>22</v>
      </c>
      <c r="I6" s="90" t="s">
        <v>172</v>
      </c>
      <c r="J6" s="90">
        <v>102</v>
      </c>
      <c r="K6" s="91">
        <v>37</v>
      </c>
      <c r="L6" s="101">
        <f t="shared" ref="L6:L11" si="0">E6-F6</f>
        <v>86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63</v>
      </c>
      <c r="F7" s="90">
        <v>62</v>
      </c>
      <c r="G7" s="90"/>
      <c r="H7" s="90">
        <v>62</v>
      </c>
      <c r="I7" s="90">
        <v>56</v>
      </c>
      <c r="J7" s="90">
        <v>1</v>
      </c>
      <c r="K7" s="91"/>
      <c r="L7" s="101">
        <f t="shared" si="0"/>
        <v>1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16</v>
      </c>
      <c r="F9" s="90">
        <v>12</v>
      </c>
      <c r="G9" s="90"/>
      <c r="H9" s="90">
        <v>13</v>
      </c>
      <c r="I9" s="90">
        <v>10</v>
      </c>
      <c r="J9" s="90">
        <v>3</v>
      </c>
      <c r="K9" s="91"/>
      <c r="L9" s="101">
        <f t="shared" si="0"/>
        <v>4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203</v>
      </c>
      <c r="F15" s="104">
        <f t="shared" si="2"/>
        <v>112</v>
      </c>
      <c r="G15" s="104">
        <f t="shared" si="2"/>
        <v>2</v>
      </c>
      <c r="H15" s="104">
        <f t="shared" si="2"/>
        <v>97</v>
      </c>
      <c r="I15" s="104">
        <f t="shared" si="2"/>
        <v>66</v>
      </c>
      <c r="J15" s="104">
        <f t="shared" si="2"/>
        <v>106</v>
      </c>
      <c r="K15" s="104">
        <f t="shared" si="2"/>
        <v>37</v>
      </c>
      <c r="L15" s="101">
        <f t="shared" si="1"/>
        <v>91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7</v>
      </c>
      <c r="F16" s="92">
        <v>7</v>
      </c>
      <c r="G16" s="92"/>
      <c r="H16" s="92">
        <v>7</v>
      </c>
      <c r="I16" s="92">
        <v>6</v>
      </c>
      <c r="J16" s="92"/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6</v>
      </c>
      <c r="F17" s="92">
        <v>6</v>
      </c>
      <c r="G17" s="92"/>
      <c r="H17" s="92">
        <v>6</v>
      </c>
      <c r="I17" s="92">
        <v>5</v>
      </c>
      <c r="J17" s="92"/>
      <c r="K17" s="91"/>
      <c r="L17" s="101">
        <f t="shared" si="1"/>
        <v>0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7</v>
      </c>
      <c r="F24" s="91">
        <v>7</v>
      </c>
      <c r="G24" s="91"/>
      <c r="H24" s="91">
        <v>7</v>
      </c>
      <c r="I24" s="91">
        <v>5</v>
      </c>
      <c r="J24" s="91"/>
      <c r="K24" s="91"/>
      <c r="L24" s="101">
        <f t="shared" si="3"/>
        <v>0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6</v>
      </c>
      <c r="F25" s="91">
        <v>6</v>
      </c>
      <c r="G25" s="91"/>
      <c r="H25" s="91">
        <v>4</v>
      </c>
      <c r="I25" s="91">
        <v>3</v>
      </c>
      <c r="J25" s="91">
        <v>2</v>
      </c>
      <c r="K25" s="91"/>
      <c r="L25" s="101">
        <f t="shared" si="3"/>
        <v>0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225</v>
      </c>
      <c r="F27" s="91">
        <v>212</v>
      </c>
      <c r="G27" s="91"/>
      <c r="H27" s="91">
        <v>217</v>
      </c>
      <c r="I27" s="91">
        <v>201</v>
      </c>
      <c r="J27" s="91">
        <v>8</v>
      </c>
      <c r="K27" s="91"/>
      <c r="L27" s="101">
        <f t="shared" si="3"/>
        <v>13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346</v>
      </c>
      <c r="F28" s="91">
        <v>204</v>
      </c>
      <c r="G28" s="91"/>
      <c r="H28" s="91">
        <v>132</v>
      </c>
      <c r="I28" s="91">
        <v>115</v>
      </c>
      <c r="J28" s="91">
        <v>214</v>
      </c>
      <c r="K28" s="91">
        <v>30</v>
      </c>
      <c r="L28" s="101">
        <f t="shared" si="3"/>
        <v>142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10</v>
      </c>
      <c r="F29" s="91">
        <v>10</v>
      </c>
      <c r="G29" s="91"/>
      <c r="H29" s="91">
        <v>9</v>
      </c>
      <c r="I29" s="91">
        <v>9</v>
      </c>
      <c r="J29" s="91">
        <v>1</v>
      </c>
      <c r="K29" s="91"/>
      <c r="L29" s="101">
        <f t="shared" si="3"/>
        <v>0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11</v>
      </c>
      <c r="F30" s="91">
        <v>9</v>
      </c>
      <c r="G30" s="91"/>
      <c r="H30" s="91">
        <v>7</v>
      </c>
      <c r="I30" s="91">
        <v>6</v>
      </c>
      <c r="J30" s="91">
        <v>4</v>
      </c>
      <c r="K30" s="91"/>
      <c r="L30" s="101">
        <f t="shared" si="3"/>
        <v>2</v>
      </c>
    </row>
    <row r="31" spans="1:12" ht="15.75" customHeight="1">
      <c r="A31" s="178"/>
      <c r="B31" s="165" t="s">
        <v>34</v>
      </c>
      <c r="C31" s="166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 t="shared" ref="L35:L43" si="4">E35-F35</f>
        <v>0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10</v>
      </c>
      <c r="F36" s="91">
        <v>6</v>
      </c>
      <c r="G36" s="91"/>
      <c r="H36" s="91">
        <v>7</v>
      </c>
      <c r="I36" s="91">
        <v>4</v>
      </c>
      <c r="J36" s="91">
        <v>3</v>
      </c>
      <c r="K36" s="91"/>
      <c r="L36" s="101">
        <f t="shared" si="4"/>
        <v>4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399</v>
      </c>
      <c r="F40" s="91">
        <v>249</v>
      </c>
      <c r="G40" s="91"/>
      <c r="H40" s="91">
        <v>167</v>
      </c>
      <c r="I40" s="91">
        <v>129</v>
      </c>
      <c r="J40" s="91">
        <v>232</v>
      </c>
      <c r="K40" s="91">
        <v>30</v>
      </c>
      <c r="L40" s="101">
        <f t="shared" si="4"/>
        <v>150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139</v>
      </c>
      <c r="F41" s="91">
        <v>123</v>
      </c>
      <c r="G41" s="91"/>
      <c r="H41" s="91">
        <v>121</v>
      </c>
      <c r="I41" s="91" t="s">
        <v>172</v>
      </c>
      <c r="J41" s="91">
        <v>18</v>
      </c>
      <c r="K41" s="91">
        <v>1</v>
      </c>
      <c r="L41" s="101">
        <f t="shared" si="4"/>
        <v>16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4</v>
      </c>
      <c r="F42" s="91">
        <v>3</v>
      </c>
      <c r="G42" s="91"/>
      <c r="H42" s="91"/>
      <c r="I42" s="91" t="s">
        <v>172</v>
      </c>
      <c r="J42" s="91">
        <v>4</v>
      </c>
      <c r="K42" s="91">
        <v>1</v>
      </c>
      <c r="L42" s="101">
        <f t="shared" si="4"/>
        <v>1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3</v>
      </c>
      <c r="F43" s="91">
        <v>2</v>
      </c>
      <c r="G43" s="91"/>
      <c r="H43" s="91">
        <v>3</v>
      </c>
      <c r="I43" s="91">
        <v>1</v>
      </c>
      <c r="J43" s="91"/>
      <c r="K43" s="91"/>
      <c r="L43" s="101">
        <f t="shared" si="4"/>
        <v>1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142</v>
      </c>
      <c r="F45" s="91">
        <f t="shared" ref="F45:K45" si="5">F41+F43+F44</f>
        <v>125</v>
      </c>
      <c r="G45" s="91">
        <f t="shared" si="5"/>
        <v>0</v>
      </c>
      <c r="H45" s="91">
        <f t="shared" si="5"/>
        <v>124</v>
      </c>
      <c r="I45" s="91">
        <f>I43+I44</f>
        <v>1</v>
      </c>
      <c r="J45" s="91">
        <f t="shared" si="5"/>
        <v>18</v>
      </c>
      <c r="K45" s="91">
        <f t="shared" si="5"/>
        <v>1</v>
      </c>
      <c r="L45" s="101">
        <f>E45-F45</f>
        <v>17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751</v>
      </c>
      <c r="F46" s="91">
        <f t="shared" ref="F46:K46" si="6">F15+F24+F40+F45</f>
        <v>493</v>
      </c>
      <c r="G46" s="91">
        <f t="shared" si="6"/>
        <v>2</v>
      </c>
      <c r="H46" s="91">
        <f t="shared" si="6"/>
        <v>395</v>
      </c>
      <c r="I46" s="91">
        <f t="shared" si="6"/>
        <v>201</v>
      </c>
      <c r="J46" s="91">
        <f t="shared" si="6"/>
        <v>356</v>
      </c>
      <c r="K46" s="91">
        <f t="shared" si="6"/>
        <v>68</v>
      </c>
      <c r="L46" s="101">
        <f>E46-F46</f>
        <v>258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01.01.2020, Кінець періоду: 30.06.2020&amp;LDCB54C72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6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5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96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4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1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23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21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16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2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2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9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33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1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15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27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95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86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19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13</v>
      </c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6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26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17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3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01.01.2020, Кінець періоду: 30.06.2020&amp;LDCB54C72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22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11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3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10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3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52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22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2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5</v>
      </c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7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</v>
      </c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21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297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102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5</v>
      </c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5975544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2489546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/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1</v>
      </c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21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9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74</v>
      </c>
      <c r="F55" s="96">
        <v>18</v>
      </c>
      <c r="G55" s="96">
        <v>5</v>
      </c>
      <c r="H55" s="96"/>
      <c r="I55" s="96"/>
    </row>
    <row r="56" spans="1:9" ht="13.5" customHeight="1">
      <c r="A56" s="273" t="s">
        <v>31</v>
      </c>
      <c r="B56" s="273"/>
      <c r="C56" s="273"/>
      <c r="D56" s="273"/>
      <c r="E56" s="96">
        <v>7</v>
      </c>
      <c r="F56" s="96"/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95</v>
      </c>
      <c r="F57" s="96">
        <v>68</v>
      </c>
      <c r="G57" s="96">
        <v>3</v>
      </c>
      <c r="H57" s="96">
        <v>1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116</v>
      </c>
      <c r="F58" s="96">
        <v>8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127</v>
      </c>
      <c r="G62" s="118">
        <v>546212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69</v>
      </c>
      <c r="G63" s="119">
        <v>471071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58</v>
      </c>
      <c r="G64" s="119">
        <v>75141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28</v>
      </c>
      <c r="G65" s="120">
        <v>13842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01.01.2020, Кінець періоду: 30.06.2020&amp;LDCB54C72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19.101123595505619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34.905660377358494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12.931034482758621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5.5555555555555554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80.121703853955381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197.5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375.5</v>
      </c>
    </row>
    <row r="11" spans="1:4" ht="16.5" customHeight="1">
      <c r="A11" s="204" t="s">
        <v>63</v>
      </c>
      <c r="B11" s="206"/>
      <c r="C11" s="14">
        <v>9</v>
      </c>
      <c r="D11" s="94">
        <v>64</v>
      </c>
    </row>
    <row r="12" spans="1:4" ht="16.5" customHeight="1">
      <c r="A12" s="313" t="s">
        <v>106</v>
      </c>
      <c r="B12" s="313"/>
      <c r="C12" s="14">
        <v>10</v>
      </c>
      <c r="D12" s="94">
        <v>62</v>
      </c>
    </row>
    <row r="13" spans="1:4" ht="16.5" customHeight="1">
      <c r="A13" s="313" t="s">
        <v>31</v>
      </c>
      <c r="B13" s="313"/>
      <c r="C13" s="14">
        <v>11</v>
      </c>
      <c r="D13" s="94">
        <v>30</v>
      </c>
    </row>
    <row r="14" spans="1:4" ht="16.5" customHeight="1">
      <c r="A14" s="313" t="s">
        <v>107</v>
      </c>
      <c r="B14" s="313"/>
      <c r="C14" s="14">
        <v>12</v>
      </c>
      <c r="D14" s="94">
        <v>96</v>
      </c>
    </row>
    <row r="15" spans="1:4" ht="16.5" customHeight="1">
      <c r="A15" s="313" t="s">
        <v>111</v>
      </c>
      <c r="B15" s="313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/>
      <c r="D23" s="315"/>
    </row>
    <row r="24" spans="1:4">
      <c r="A24" s="69" t="s">
        <v>103</v>
      </c>
      <c r="B24" s="88"/>
      <c r="C24" s="246"/>
      <c r="D24" s="246"/>
    </row>
    <row r="25" spans="1:4">
      <c r="A25" s="68" t="s">
        <v>104</v>
      </c>
      <c r="B25" s="89"/>
      <c r="C25" s="246"/>
      <c r="D25" s="246"/>
    </row>
    <row r="26" spans="1:4" ht="15.75" customHeight="1"/>
    <row r="27" spans="1:4" ht="12.75" customHeight="1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01.01.2020, Кінець періоду: 30.06.2020&amp;LDCB54C72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2018-03-28T07:45:37Z</cp:lastPrinted>
  <dcterms:created xsi:type="dcterms:W3CDTF">2004-04-20T14:33:35Z</dcterms:created>
  <dcterms:modified xsi:type="dcterms:W3CDTF">2020-07-15T10:00:24Z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DCB54C72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