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<sst xmlns="http://schemas.openxmlformats.org/spreadsheetml/2006/main" count="316" uniqueCount="253">
  <si>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</si>
  <si>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</si>
  <si>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</si>
  <si>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</si>
  <si>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</si>
  <si>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</si>
  <si>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</si>
  <si>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</si>
  <si>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</si>
  <si>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</si>
  <si>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</si>
  <si>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</si>
  <si>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</si>
  <si>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</si>
  <si>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</si>
  <si>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</si>
  <si>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</si>
  <si>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</si>
  <si>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</si>
  <si>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</si>
  <si>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</si>
  <si>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</si>
  <si>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</si>
  <si>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</si>
  <si>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</si>
  <si>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</si>
  <si>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</si>
  <si>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</si>
  <si>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</si>
  <si>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</si>
  <si>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</si>
  <si>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</si>
  <si>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</si>
  <si>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</si>
  <si>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</si>
  <si>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</si>
  <si>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</si>
  <si>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</si>
  <si>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</si>
  <si>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</si>
  <si>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</si>
  <si>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</si>
  <si>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</si>
  <si>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</si>
  <si>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</si>
  <si>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</si>
  <si>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</si>
  <si>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</si>
  <si>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</si>
  <si>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</si>
  <si>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</si>
  <si>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</si>
  <si>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</si>
  <si>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</si>
  <si>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</si>
  <si>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</si>
  <si>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</si>
  <si>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</si>
  <si>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</si>
  <si>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</si>
  <si>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</si>
  <si>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</si>
  <si>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</si>
  <si>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</si>
  <si>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</si>
  <si>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</si>
  <si>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</si>
  <si>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</si>
  <si>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</si>
  <si>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</si>
  <si>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</si>
  <si>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</si>
  <si>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</si>
  <si>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</si>
  <si>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</si>
  <si>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</si>
  <si>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</si>
  <si>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</si>
  <si>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</si>
  <si>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</si>
  <si>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</si>
  <si>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</si>
  <si>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</si>
  <si>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</si>
  <si>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</si>
  <si>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</si>
  <si>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</si>
  <si>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</si>
  <si>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</si>
  <si>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</si>
  <si>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</si>
  <si>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</si>
  <si>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</si>
  <si>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</si>
  <si>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</si>
  <si>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</si>
  <si>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</si>
  <si>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</si>
  <si>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</si>
  <si>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</si>
  <si>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</si>
  <si>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</si>
  <si>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</si>
  <si>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</si>
  <si>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</si>
  <si>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</si>
  <si>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</si>
  <si>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</si>
  <si>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</si>
  <si>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</si>
  <si>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</si>
  <si>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</si>
  <si>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</si>
  <si>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</si>
  <si>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</si>
  <si>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</si>
  <si>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</si>
  <si>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</si>
  <si>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</si>
  <si>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</si>
  <si>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</si>
  <si>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</si>
  <si>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</si>
  <si>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</si>
  <si>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</si>
  <si>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</si>
  <si>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</si>
  <si>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</si>
  <si>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</si>
  <si>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</si>
  <si>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</si>
  <si>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</si>
  <si>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</si>
  <si>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</si>
  <si>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</si>
  <si>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</si>
  <si>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</si>
  <si>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</si>
  <si>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</si>
  <si>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</si>
  <si>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</si>
  <si>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</si>
  <si>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</si>
  <si>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</si>
  <si>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</si>
  <si>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</si>
  <si>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</si>
  <si>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</si>
  <si>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</si>
  <si>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</si>
  <si>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</si>
  <si>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</si>
  <si>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</si>
  <si>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</si>
  <si>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</si>
  <si>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</si>
  <si>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</si>
  <si>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</si>
  <si>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</si>
  <si>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</si>
  <si>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</si>
  <si>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</si>
  <si>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</si>
  <si>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</si>
  <si>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</si>
  <si>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</si>
  <si>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</si>
  <si>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</si>
  <si>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</si>
  <si>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</si>
  <si>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</si>
  <si>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</si>
  <si>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</si>
  <si>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</si>
  <si>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</si>
  <si>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</si>
  <si>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</si>
  <si>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</si>
  <si>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</si>
  <si>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</si>
  <si>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</si>
  <si>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</si>
  <si>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</si>
  <si>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</si>
  <si>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</si>
  <si>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</si>
  <si>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</si>
  <si>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</si>
  <si>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</si>
  <si>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</si>
  <si>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</si>
  <si>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</si>
  <si>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</si>
  <si>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</si>
  <si>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</si>
  <si>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</si>
  <si>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</si>
  <si>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</si>
  <si>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</si>
  <si>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</si>
  <si>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</si>
  <si>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</si>
  <si>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</si>
  <si>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</si>
  <si>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</si>
  <si>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</si>
  <si>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</si>
  <si>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</si>
  <si>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</si>
  <si>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</si>
  <si>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</si>
  <si>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</si>
  <si>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</si>
  <si>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</si>
  <si>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</si>
  <si>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</si>
  <si>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</si>
  <si>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</si>
  <si>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</si>
  <si>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</si>
  <si>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</si>
  <si>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</si>
  <si>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</si>
  <si>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</si>
  <si>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</si>
  <si>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</si>
  <si>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</si>
  <si>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</si>
  <si>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</si>
  <si>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</si>
  <si>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</si>
  <si>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</si>
  <si>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</si>
  <si>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</si>
  <si>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</si>
  <si>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</si>
  <si>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</si>
  <si>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</si>
  <si>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</si>
  <si>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</si>
  <si>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</si>
  <si>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</si>
  <si>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</si>
  <si>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</si>
  <si>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Т.В. Трач</t>
  </si>
  <si>
    <t>Р.В. Ковалишен</t>
  </si>
  <si>
    <t/>
  </si>
  <si>
    <t>4 липня 2017 року</t>
  </si>
  <si>
    <t>перше півріччя 2017 року</t>
  </si>
  <si>
    <t>Піщанський районний суд Вінницької області</t>
  </si>
  <si>
    <t xml:space="preserve">Місцезнаходження: </t>
  </si>
  <si>
    <t>24700. Вінницька область.смт. Піщанка</t>
  </si>
  <si>
    <t>вул. Вишнева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</si>
</sst>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63</v>
      </c>
      <c r="F10" s="157">
        <v>61</v>
      </c>
      <c r="G10" s="157">
        <v>61</v>
      </c>
      <c r="H10" s="157">
        <v>1</v>
      </c>
      <c r="I10" s="157">
        <v>1</v>
      </c>
      <c r="J10" s="157"/>
      <c r="K10" s="157">
        <v>59</v>
      </c>
      <c r="L10" s="157"/>
      <c r="M10" s="168">
        <v>2</v>
      </c>
      <c r="N10" s="163">
        <v>2</v>
      </c>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v>2</v>
      </c>
      <c r="F22" s="157"/>
      <c r="G22" s="157">
        <v>2</v>
      </c>
      <c r="H22" s="157" t="s">
        <v>146</v>
      </c>
      <c r="I22" s="157" t="s">
        <v>146</v>
      </c>
      <c r="J22" s="157" t="s">
        <v>146</v>
      </c>
      <c r="K22" s="157" t="s">
        <v>146</v>
      </c>
      <c r="L22" s="157"/>
      <c r="M22" s="157"/>
      <c r="N22" s="157" t="s">
        <v>146</v>
      </c>
      <c r="O22" s="111">
        <f t="shared" si="0"/>
        <v>2</v>
      </c>
      <c r="P22" s="42"/>
      <c r="Q22" s="42"/>
      <c r="R22" s="42"/>
      <c r="S22" s="42"/>
    </row>
    <row r="23" spans="1:15" ht="20.25" customHeight="1">
      <c r="A23" s="90">
        <v>14</v>
      </c>
      <c r="B23" s="63"/>
      <c r="C23" s="180" t="s">
        <v>13</v>
      </c>
      <c r="D23" s="181"/>
      <c r="E23" s="157">
        <f>E10+E12+E15+E22</f>
        <v>65</v>
      </c>
      <c r="F23" s="157">
        <f>F10+F12+F15+F22</f>
        <v>61</v>
      </c>
      <c r="G23" s="157">
        <f>G10+G12+G15+G22</f>
        <v>63</v>
      </c>
      <c r="H23" s="157">
        <f>H10+H15</f>
        <v>1</v>
      </c>
      <c r="I23" s="157">
        <f>I10+I15</f>
        <v>1</v>
      </c>
      <c r="J23" s="157">
        <f>J10+J12+J15</f>
        <v>0</v>
      </c>
      <c r="K23" s="157">
        <f>K10+K12+K15</f>
        <v>59</v>
      </c>
      <c r="L23" s="157">
        <f>L10+L12+L15+L22</f>
        <v>0</v>
      </c>
      <c r="M23" s="157">
        <f>M10+M12+M15+M22</f>
        <v>2</v>
      </c>
      <c r="N23" s="157">
        <f>N10</f>
        <v>2</v>
      </c>
      <c r="O23" s="111">
        <f t="shared" si="0"/>
        <v>4</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64</v>
      </c>
      <c r="G31" s="167">
        <v>59</v>
      </c>
      <c r="H31" s="167">
        <v>62</v>
      </c>
      <c r="I31" s="167">
        <v>60</v>
      </c>
      <c r="J31" s="167">
        <v>60</v>
      </c>
      <c r="K31" s="167"/>
      <c r="L31" s="167">
        <v>2</v>
      </c>
      <c r="M31" s="167"/>
      <c r="N31" s="167">
        <v>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&amp;L992643BD&amp;CФорма № 2-А, Підрозділ: Піщанський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v>
      </c>
      <c r="D9" s="163"/>
      <c r="E9" s="163">
        <v>1</v>
      </c>
      <c r="F9" s="163">
        <v>1</v>
      </c>
      <c r="G9" s="163">
        <v>1</v>
      </c>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2</v>
      </c>
      <c r="D10" s="163"/>
      <c r="E10" s="163">
        <v>1</v>
      </c>
      <c r="F10" s="163">
        <v>1</v>
      </c>
      <c r="G10" s="163">
        <v>1</v>
      </c>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v>2</v>
      </c>
      <c r="E12" s="163">
        <v>5</v>
      </c>
      <c r="F12" s="163">
        <v>4</v>
      </c>
      <c r="G12" s="163">
        <v>4</v>
      </c>
      <c r="H12" s="163"/>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2</v>
      </c>
      <c r="E24" s="163">
        <v>5</v>
      </c>
      <c r="F24" s="163">
        <v>4</v>
      </c>
      <c r="G24" s="163">
        <v>4</v>
      </c>
      <c r="H24" s="163"/>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3</v>
      </c>
      <c r="D25" s="163">
        <v>2</v>
      </c>
      <c r="E25" s="163">
        <v>5</v>
      </c>
      <c r="F25" s="163">
        <v>4</v>
      </c>
      <c r="G25" s="163">
        <v>4</v>
      </c>
      <c r="H25" s="163"/>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56</v>
      </c>
      <c r="E88" s="163">
        <v>56</v>
      </c>
      <c r="F88" s="163">
        <v>55</v>
      </c>
      <c r="G88" s="163">
        <v>55</v>
      </c>
      <c r="H88" s="163"/>
      <c r="I88" s="163"/>
      <c r="J88" s="163">
        <v>1</v>
      </c>
      <c r="K88" s="162"/>
      <c r="L88" s="163"/>
      <c r="M88" s="163">
        <v>4730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55</v>
      </c>
      <c r="E90" s="163">
        <v>55</v>
      </c>
      <c r="F90" s="163">
        <v>54</v>
      </c>
      <c r="G90" s="163">
        <v>54</v>
      </c>
      <c r="H90" s="163"/>
      <c r="I90" s="163"/>
      <c r="J90" s="163">
        <v>1</v>
      </c>
      <c r="K90" s="162"/>
      <c r="L90" s="163"/>
      <c r="M90" s="163">
        <v>4730</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54</v>
      </c>
      <c r="E94" s="163">
        <v>54</v>
      </c>
      <c r="F94" s="163">
        <v>53</v>
      </c>
      <c r="G94" s="163">
        <v>53</v>
      </c>
      <c r="H94" s="163"/>
      <c r="I94" s="163"/>
      <c r="J94" s="163">
        <v>1</v>
      </c>
      <c r="K94" s="162"/>
      <c r="L94" s="163"/>
      <c r="M94" s="163">
        <v>4730</v>
      </c>
      <c r="N94" s="164"/>
      <c r="O94" s="163"/>
      <c r="P94" s="60"/>
    </row>
    <row r="95" spans="1:16" s="4" customFormat="1" ht="25.5" customHeight="1">
      <c r="A95" s="44">
        <v>88</v>
      </c>
      <c r="B95" s="114" t="s">
        <v>68</v>
      </c>
      <c r="C95" s="164"/>
      <c r="D95" s="163">
        <v>1</v>
      </c>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c r="F109" s="163"/>
      <c r="G109" s="163"/>
      <c r="H109" s="163"/>
      <c r="I109" s="163"/>
      <c r="J109" s="163"/>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59</v>
      </c>
      <c r="E114" s="164">
        <f t="shared" si="0"/>
        <v>62</v>
      </c>
      <c r="F114" s="164">
        <f t="shared" si="0"/>
        <v>60</v>
      </c>
      <c r="G114" s="164">
        <f t="shared" si="0"/>
        <v>60</v>
      </c>
      <c r="H114" s="164">
        <f t="shared" si="0"/>
        <v>0</v>
      </c>
      <c r="I114" s="164">
        <f t="shared" si="0"/>
        <v>0</v>
      </c>
      <c r="J114" s="164">
        <f t="shared" si="0"/>
        <v>2</v>
      </c>
      <c r="K114" s="164">
        <f t="shared" si="0"/>
        <v>2</v>
      </c>
      <c r="L114" s="164">
        <f t="shared" si="0"/>
        <v>0</v>
      </c>
      <c r="M114" s="164">
        <f t="shared" si="0"/>
        <v>4730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&amp;L992643BD&amp;CФорма № 2-А, Підрозділ: Піщанський районний суд Вінницької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2</v>
      </c>
      <c r="F10" s="157"/>
      <c r="G10" s="158"/>
      <c r="H10" s="158"/>
      <c r="I10" s="159">
        <v>2</v>
      </c>
      <c r="J10" s="159"/>
      <c r="K10" s="159">
        <v>2</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2</v>
      </c>
      <c r="F15" s="161">
        <f>SUM(F10:F14)</f>
        <v>0</v>
      </c>
      <c r="G15" s="161">
        <f>SUM(G10:G14)</f>
        <v>0</v>
      </c>
      <c r="H15" s="161">
        <f>SUM(H10:H14)</f>
        <v>0</v>
      </c>
      <c r="I15" s="161">
        <f aca="true" t="shared" si="0" ref="I15:O15">SUM(I10:I14)</f>
        <v>2</v>
      </c>
      <c r="J15" s="161">
        <f t="shared" si="0"/>
        <v>0</v>
      </c>
      <c r="K15" s="161">
        <f t="shared" si="0"/>
        <v>2</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&amp;L992643BD&amp;CФорма № 2-А, Підрозділ: Піщанський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4</v>
      </c>
      <c r="L15" s="33"/>
      <c r="M15" s="23"/>
      <c r="N15" s="20"/>
      <c r="O15" s="20"/>
      <c r="P15" s="20"/>
    </row>
    <row r="16" spans="1:16" s="10" customFormat="1" ht="20.25" customHeight="1">
      <c r="A16" s="2">
        <v>12</v>
      </c>
      <c r="B16" s="284"/>
      <c r="C16" s="259" t="s">
        <v>129</v>
      </c>
      <c r="D16" s="260"/>
      <c r="E16" s="260"/>
      <c r="F16" s="260"/>
      <c r="G16" s="260"/>
      <c r="H16" s="260"/>
      <c r="I16" s="260"/>
      <c r="J16" s="261"/>
      <c r="K16" s="156">
        <v>55</v>
      </c>
      <c r="L16" s="33"/>
      <c r="M16" s="23"/>
      <c r="N16" s="20"/>
      <c r="O16" s="20"/>
      <c r="P16" s="20"/>
    </row>
    <row r="17" spans="1:16" s="10" customFormat="1" ht="22.5" customHeight="1">
      <c r="A17" s="2">
        <v>13</v>
      </c>
      <c r="B17" s="284"/>
      <c r="C17" s="300" t="s">
        <v>145</v>
      </c>
      <c r="D17" s="301"/>
      <c r="E17" s="301"/>
      <c r="F17" s="301"/>
      <c r="G17" s="301"/>
      <c r="H17" s="301"/>
      <c r="I17" s="301"/>
      <c r="J17" s="302"/>
      <c r="K17" s="156">
        <v>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&amp;L992643BD&amp;CФорма № 2-А, Підрозділ: Піщанський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&amp;L992643BD&amp;C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2017-07-28T09:44:56Z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2-А_00142_2.2017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992643BD</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